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9300" activeTab="0"/>
  </bookViews>
  <sheets>
    <sheet name="Лист1" sheetId="1" r:id="rId1"/>
  </sheets>
  <definedNames>
    <definedName name="_xlnm.Print_Titles" localSheetId="0">'Лист1'!$5:$8</definedName>
  </definedNames>
  <calcPr fullCalcOnLoad="1"/>
</workbook>
</file>

<file path=xl/sharedStrings.xml><?xml version="1.0" encoding="utf-8"?>
<sst xmlns="http://schemas.openxmlformats.org/spreadsheetml/2006/main" count="58" uniqueCount="55">
  <si>
    <t>Код бюджетної класифікації</t>
  </si>
  <si>
    <t>Загальний фонд</t>
  </si>
  <si>
    <t>Спеціальний фонд</t>
  </si>
  <si>
    <t>Найменування</t>
  </si>
  <si>
    <t>Державне управління</t>
  </si>
  <si>
    <t>Освіта</t>
  </si>
  <si>
    <t>Соціальний захист та соціальне забезпечення</t>
  </si>
  <si>
    <t>Культура і мистецтво</t>
  </si>
  <si>
    <t>Засоби масової інформації</t>
  </si>
  <si>
    <t>Фізична культура і спорт</t>
  </si>
  <si>
    <t>Офіційні трансферти</t>
  </si>
  <si>
    <t>Всього видатків і кредитування</t>
  </si>
  <si>
    <t>Податкові надходження</t>
  </si>
  <si>
    <t>Податки на доходи, податки на прибуток, податки на збільшення ринкової вартості</t>
  </si>
  <si>
    <t>Неподаткові надходження</t>
  </si>
  <si>
    <t xml:space="preserve">Доходи від  власності та підприємницької діяльності </t>
  </si>
  <si>
    <t>Адміністративні збори та платежі, доходи від некомерційної господарської діяльності </t>
  </si>
  <si>
    <t>Інші неподаткові надходження</t>
  </si>
  <si>
    <t>Власні надходження бюджетних установ</t>
  </si>
  <si>
    <t>Разом доходів</t>
  </si>
  <si>
    <t>Від органів державного управління</t>
  </si>
  <si>
    <t>Всього доходів</t>
  </si>
  <si>
    <t>Податок на прибуток підприємств</t>
  </si>
  <si>
    <t>Податок та збір на доходи фізичних осіб</t>
  </si>
  <si>
    <t>Внутрішнє фінансування</t>
  </si>
  <si>
    <t>Фінансування за рахунок зміни залишків коштів бюджетів</t>
  </si>
  <si>
    <t>Фінансування за активними операціями</t>
  </si>
  <si>
    <t>Зміни обсягів бюджетних коштів</t>
  </si>
  <si>
    <t>ДОХОДИ</t>
  </si>
  <si>
    <t>ВИДАТКИ І КРЕДИТУВАННЯ</t>
  </si>
  <si>
    <t>ФІНАНСУВАННЯ</t>
  </si>
  <si>
    <t>Абсолютне відхилення      ("+" або "-")</t>
  </si>
  <si>
    <t>Охорона здоров`я</t>
  </si>
  <si>
    <t>Фінансування за рахунок залишків коштів на рахунках бюджетних установ</t>
  </si>
  <si>
    <t>0100</t>
  </si>
  <si>
    <t>1000</t>
  </si>
  <si>
    <t>2000</t>
  </si>
  <si>
    <t>3000</t>
  </si>
  <si>
    <t>7200</t>
  </si>
  <si>
    <t>*</t>
  </si>
  <si>
    <t>Інша діяльність</t>
  </si>
  <si>
    <t>Економічна діяльність</t>
  </si>
  <si>
    <t>Довгострокові кредити індивідуальним забудовникам житла на селі та їх повернення</t>
  </si>
  <si>
    <t>Довгострокові кредити громадянам на будівництво /реконструкцію/ придбання житла та їх повернення</t>
  </si>
  <si>
    <t>Дотації з державного бюджету місцевим бюджетам</t>
  </si>
  <si>
    <t xml:space="preserve">Субвенції з державного бюджету місцевим бюджетам </t>
  </si>
  <si>
    <t>Дотації з місцевих бюджетів іншим місцевим бюджетам</t>
  </si>
  <si>
    <t>Субвенції з місцевих бюджетів іншим місцевим бюджетам</t>
  </si>
  <si>
    <t>Житлово-комунальне господарство</t>
  </si>
  <si>
    <t>Міжбюджетні трансферти</t>
  </si>
  <si>
    <t>Пільгові довгострокові кредити молодим сім'ям та одиноким молодим громадянам на будівництво/ придбання житла та їх повернення</t>
  </si>
  <si>
    <t xml:space="preserve">         Фінансове управління Лубенської районної державної адміністрації відповідно до статті 28 Бюджетного кодексу України інформує громадськість про виконання районного бюджету за 2018 рік. Публічне представлення інформації відбудеться на черговій сесії районної ради. </t>
  </si>
  <si>
    <t>Фактично виконано за 2017 рік (грн.)</t>
  </si>
  <si>
    <t>Фактично виконано за 2018 рік (грн.)</t>
  </si>
  <si>
    <t>ІНФОРМАЦІЯ ПРО СТАН ВИКОНАННЯ РАЙОННОГО БЮДЖЕТУ ЗА 2018 РІК</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</si>
</sst>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0.00000"/>
    <numFmt numFmtId="184" formatCode="0.0000"/>
    <numFmt numFmtId="185" formatCode="0.000"/>
    <numFmt numFmtId="186" formatCode="0.0"/>
    <numFmt numFmtId="187" formatCode="#,##0.0"/>
  </numFmts>
  <fonts count="47">
    <font>
      <sz val="10"/>
      <name val="Arial Cyr"/>
      <family val="0"/>
    </font>
    <font>
      <sz val="10"/>
      <name val="Times New Roman"/>
      <family val="1"/>
    </font>
    <font>
      <sz val="11"/>
      <name val="Times New Roman"/>
      <family val="1"/>
    </font>
    <font>
      <b/>
      <sz val="11"/>
      <name val="Times New Roman"/>
      <family val="1"/>
    </font>
    <font>
      <sz val="11"/>
      <name val="Times New Roman Cyr"/>
      <family val="0"/>
    </font>
    <font>
      <sz val="12"/>
      <name val="Times New Roman Cyr"/>
      <family val="1"/>
    </font>
    <font>
      <b/>
      <sz val="13"/>
      <name val="Times New Roman"/>
      <family val="1"/>
    </font>
    <font>
      <sz val="8"/>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30"/>
      <name val="Times New Roman"/>
      <family val="1"/>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70C0"/>
      <name val="Times New Roman"/>
      <family val="1"/>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2" borderId="0" applyNumberFormat="0" applyBorder="0" applyAlignment="0" applyProtection="0"/>
  </cellStyleXfs>
  <cellXfs count="47">
    <xf numFmtId="0" fontId="0" fillId="0" borderId="0" xfId="0" applyAlignment="1">
      <alignment/>
    </xf>
    <xf numFmtId="0" fontId="2" fillId="0" borderId="10" xfId="0"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 fillId="0" borderId="10" xfId="0" applyFont="1" applyFill="1" applyBorder="1" applyAlignment="1">
      <alignment horizontal="left" wrapText="1"/>
    </xf>
    <xf numFmtId="0" fontId="2" fillId="0" borderId="0" xfId="0" applyFont="1" applyFill="1" applyAlignment="1">
      <alignment horizontal="left"/>
    </xf>
    <xf numFmtId="0" fontId="2" fillId="0" borderId="10" xfId="0" applyFont="1" applyFill="1" applyBorder="1" applyAlignment="1">
      <alignment horizontal="left"/>
    </xf>
    <xf numFmtId="4" fontId="2" fillId="0" borderId="10" xfId="0" applyNumberFormat="1" applyFont="1" applyFill="1" applyBorder="1" applyAlignment="1">
      <alignment wrapText="1"/>
    </xf>
    <xf numFmtId="4" fontId="2" fillId="0" borderId="10" xfId="0" applyNumberFormat="1" applyFont="1" applyFill="1" applyBorder="1" applyAlignment="1">
      <alignment/>
    </xf>
    <xf numFmtId="0" fontId="45" fillId="0" borderId="10" xfId="0" applyFont="1" applyFill="1" applyBorder="1" applyAlignment="1">
      <alignment horizontal="center"/>
    </xf>
    <xf numFmtId="0" fontId="45" fillId="0" borderId="10" xfId="0" applyFont="1" applyFill="1" applyBorder="1" applyAlignment="1">
      <alignment horizontal="left"/>
    </xf>
    <xf numFmtId="4" fontId="7" fillId="0" borderId="0" xfId="0" applyNumberFormat="1" applyFont="1" applyFill="1" applyAlignment="1">
      <alignment/>
    </xf>
    <xf numFmtId="0" fontId="7" fillId="0" borderId="0" xfId="0" applyFont="1" applyFill="1" applyAlignment="1">
      <alignment/>
    </xf>
    <xf numFmtId="0" fontId="2" fillId="33" borderId="10" xfId="0" applyFont="1" applyFill="1" applyBorder="1" applyAlignment="1">
      <alignment vertical="center"/>
    </xf>
    <xf numFmtId="0" fontId="3" fillId="33" borderId="10" xfId="0" applyFont="1" applyFill="1" applyBorder="1" applyAlignment="1">
      <alignment horizontal="center" vertical="center" wrapText="1"/>
    </xf>
    <xf numFmtId="0" fontId="2" fillId="33" borderId="10" xfId="0" applyFont="1" applyFill="1" applyBorder="1" applyAlignment="1">
      <alignment horizontal="right" vertical="center" wrapText="1"/>
    </xf>
    <xf numFmtId="0" fontId="2" fillId="33" borderId="10" xfId="0" applyFont="1" applyFill="1" applyBorder="1" applyAlignment="1">
      <alignment horizontal="center"/>
    </xf>
    <xf numFmtId="0" fontId="2" fillId="33" borderId="10" xfId="0" applyFont="1" applyFill="1" applyBorder="1" applyAlignment="1">
      <alignment horizontal="left" wrapText="1"/>
    </xf>
    <xf numFmtId="4" fontId="2" fillId="33" borderId="10" xfId="0" applyNumberFormat="1" applyFont="1" applyFill="1" applyBorder="1" applyAlignment="1">
      <alignment wrapText="1"/>
    </xf>
    <xf numFmtId="0" fontId="4" fillId="33" borderId="10" xfId="52" applyFont="1" applyFill="1" applyBorder="1" applyAlignment="1" applyProtection="1">
      <alignment horizontal="left" wrapText="1"/>
      <protection/>
    </xf>
    <xf numFmtId="0" fontId="4" fillId="33" borderId="10" xfId="52" applyFont="1" applyFill="1" applyBorder="1" applyAlignment="1" applyProtection="1">
      <alignment horizontal="left" wrapText="1"/>
      <protection/>
    </xf>
    <xf numFmtId="0" fontId="3" fillId="33" borderId="0" xfId="0" applyFont="1" applyFill="1" applyAlignment="1">
      <alignment horizontal="left"/>
    </xf>
    <xf numFmtId="4" fontId="3" fillId="33" borderId="10" xfId="0" applyNumberFormat="1" applyFont="1" applyFill="1" applyBorder="1" applyAlignment="1">
      <alignment wrapText="1"/>
    </xf>
    <xf numFmtId="0" fontId="2" fillId="33" borderId="10" xfId="0" applyFont="1" applyFill="1" applyBorder="1" applyAlignment="1">
      <alignment/>
    </xf>
    <xf numFmtId="0" fontId="3" fillId="33" borderId="10" xfId="0" applyFont="1" applyFill="1" applyBorder="1" applyAlignment="1">
      <alignment horizontal="left" wrapText="1"/>
    </xf>
    <xf numFmtId="4" fontId="3" fillId="33" borderId="10" xfId="0" applyNumberFormat="1" applyFont="1" applyFill="1" applyBorder="1" applyAlignment="1">
      <alignment horizontal="right" wrapText="1"/>
    </xf>
    <xf numFmtId="0" fontId="6" fillId="33" borderId="0" xfId="0" applyFont="1" applyFill="1" applyBorder="1" applyAlignment="1">
      <alignment horizontal="center"/>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wrapText="1"/>
    </xf>
    <xf numFmtId="0" fontId="2" fillId="33" borderId="10" xfId="0" applyFont="1" applyFill="1" applyBorder="1" applyAlignment="1">
      <alignment horizontal="center" wrapText="1"/>
    </xf>
    <xf numFmtId="49" fontId="2" fillId="33" borderId="10" xfId="0" applyNumberFormat="1" applyFont="1" applyFill="1" applyBorder="1" applyAlignment="1">
      <alignment horizontal="center"/>
    </xf>
    <xf numFmtId="0" fontId="2" fillId="33" borderId="10" xfId="0" applyFont="1" applyFill="1" applyBorder="1" applyAlignment="1">
      <alignment horizontal="left"/>
    </xf>
    <xf numFmtId="0" fontId="3" fillId="33" borderId="10" xfId="0" applyFont="1" applyFill="1" applyBorder="1" applyAlignment="1">
      <alignment horizontal="center"/>
    </xf>
    <xf numFmtId="4" fontId="2" fillId="34" borderId="10" xfId="0" applyNumberFormat="1" applyFont="1" applyFill="1" applyBorder="1" applyAlignment="1">
      <alignment wrapText="1"/>
    </xf>
    <xf numFmtId="4" fontId="3" fillId="0" borderId="10" xfId="0" applyNumberFormat="1" applyFont="1" applyFill="1" applyBorder="1" applyAlignment="1">
      <alignment wrapText="1"/>
    </xf>
    <xf numFmtId="4" fontId="2" fillId="0" borderId="10" xfId="0" applyNumberFormat="1" applyFont="1" applyFill="1" applyBorder="1" applyAlignment="1">
      <alignment/>
    </xf>
    <xf numFmtId="4" fontId="2" fillId="0" borderId="10" xfId="0" applyNumberFormat="1" applyFont="1" applyFill="1" applyBorder="1" applyAlignment="1">
      <alignment horizontal="right" wrapText="1"/>
    </xf>
    <xf numFmtId="4" fontId="46" fillId="0" borderId="10" xfId="0" applyNumberFormat="1" applyFont="1" applyFill="1" applyBorder="1" applyAlignment="1">
      <alignment wrapText="1"/>
    </xf>
    <xf numFmtId="4" fontId="45" fillId="0" borderId="10" xfId="0" applyNumberFormat="1" applyFont="1" applyFill="1" applyBorder="1" applyAlignment="1">
      <alignment wrapText="1"/>
    </xf>
    <xf numFmtId="0" fontId="8" fillId="0" borderId="0" xfId="0" applyNumberFormat="1" applyFont="1" applyFill="1" applyAlignment="1">
      <alignment horizontal="left" wrapText="1"/>
    </xf>
    <xf numFmtId="0" fontId="8" fillId="0" borderId="0" xfId="0" applyNumberFormat="1" applyFont="1" applyFill="1" applyAlignment="1">
      <alignment horizontal="left" wrapText="1"/>
    </xf>
    <xf numFmtId="0" fontId="6" fillId="33" borderId="0" xfId="0" applyFont="1" applyFill="1" applyBorder="1" applyAlignment="1">
      <alignment horizontal="center"/>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46" fillId="0" borderId="0" xfId="0" applyFont="1" applyFill="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ZV1PIV98"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tabSelected="1" zoomScalePageLayoutView="0" workbookViewId="0" topLeftCell="A1">
      <pane xSplit="2" ySplit="8" topLeftCell="C9" activePane="bottomRight" state="frozen"/>
      <selection pane="topLeft" activeCell="A1" sqref="A1"/>
      <selection pane="topRight" activeCell="C1" sqref="C1"/>
      <selection pane="bottomLeft" activeCell="A7" sqref="A7"/>
      <selection pane="bottomRight" activeCell="A1" sqref="A1:H1"/>
    </sheetView>
  </sheetViews>
  <sheetFormatPr defaultColWidth="9.00390625" defaultRowHeight="12.75"/>
  <cols>
    <col min="1" max="1" width="12.125" style="2" customWidth="1"/>
    <col min="2" max="2" width="40.375" style="5" customWidth="1"/>
    <col min="3" max="4" width="15.125" style="2" customWidth="1"/>
    <col min="5" max="5" width="16.75390625" style="2" customWidth="1"/>
    <col min="6" max="7" width="14.25390625" style="2" customWidth="1"/>
    <col min="8" max="8" width="13.875" style="2" customWidth="1"/>
    <col min="9" max="9" width="11.00390625" style="2" customWidth="1"/>
    <col min="10" max="10" width="15.375" style="2" customWidth="1"/>
    <col min="11" max="11" width="13.25390625" style="2" bestFit="1" customWidth="1"/>
    <col min="12" max="16384" width="9.125" style="2" customWidth="1"/>
  </cols>
  <sheetData>
    <row r="1" spans="1:8" ht="60" customHeight="1">
      <c r="A1" s="40" t="s">
        <v>51</v>
      </c>
      <c r="B1" s="40"/>
      <c r="C1" s="40"/>
      <c r="D1" s="40"/>
      <c r="E1" s="40"/>
      <c r="F1" s="40"/>
      <c r="G1" s="40"/>
      <c r="H1" s="40"/>
    </row>
    <row r="2" spans="1:8" ht="60" customHeight="1">
      <c r="A2" s="39"/>
      <c r="B2" s="39"/>
      <c r="C2" s="39"/>
      <c r="D2" s="39"/>
      <c r="E2" s="39"/>
      <c r="F2" s="39"/>
      <c r="G2" s="39"/>
      <c r="H2" s="39"/>
    </row>
    <row r="3" spans="1:8" ht="21.75" customHeight="1">
      <c r="A3" s="41" t="s">
        <v>54</v>
      </c>
      <c r="B3" s="41"/>
      <c r="C3" s="41"/>
      <c r="D3" s="41"/>
      <c r="E3" s="41"/>
      <c r="F3" s="41"/>
      <c r="G3" s="41"/>
      <c r="H3" s="41"/>
    </row>
    <row r="4" spans="1:8" ht="15" customHeight="1">
      <c r="A4" s="26"/>
      <c r="B4" s="26"/>
      <c r="C4" s="26"/>
      <c r="D4" s="26"/>
      <c r="E4" s="26"/>
      <c r="F4" s="26"/>
      <c r="G4" s="26"/>
      <c r="H4" s="26"/>
    </row>
    <row r="5" spans="1:8" ht="15.75" customHeight="1">
      <c r="A5" s="42" t="s">
        <v>0</v>
      </c>
      <c r="B5" s="43" t="s">
        <v>3</v>
      </c>
      <c r="C5" s="42" t="s">
        <v>1</v>
      </c>
      <c r="D5" s="42"/>
      <c r="E5" s="42"/>
      <c r="F5" s="42" t="s">
        <v>2</v>
      </c>
      <c r="G5" s="42"/>
      <c r="H5" s="42"/>
    </row>
    <row r="6" spans="1:8" ht="15.75" customHeight="1">
      <c r="A6" s="42"/>
      <c r="B6" s="44"/>
      <c r="C6" s="43" t="s">
        <v>52</v>
      </c>
      <c r="D6" s="43" t="s">
        <v>53</v>
      </c>
      <c r="E6" s="43" t="s">
        <v>31</v>
      </c>
      <c r="F6" s="43" t="s">
        <v>52</v>
      </c>
      <c r="G6" s="43" t="s">
        <v>53</v>
      </c>
      <c r="H6" s="43" t="s">
        <v>31</v>
      </c>
    </row>
    <row r="7" spans="1:8" ht="51" customHeight="1">
      <c r="A7" s="42"/>
      <c r="B7" s="45"/>
      <c r="C7" s="45"/>
      <c r="D7" s="45"/>
      <c r="E7" s="45"/>
      <c r="F7" s="45"/>
      <c r="G7" s="45"/>
      <c r="H7" s="45"/>
    </row>
    <row r="8" spans="1:8" ht="15">
      <c r="A8" s="16">
        <v>1</v>
      </c>
      <c r="B8" s="27">
        <v>2</v>
      </c>
      <c r="C8" s="27">
        <v>3</v>
      </c>
      <c r="D8" s="27">
        <v>4</v>
      </c>
      <c r="E8" s="27">
        <v>5</v>
      </c>
      <c r="F8" s="27">
        <v>6</v>
      </c>
      <c r="G8" s="27">
        <v>7</v>
      </c>
      <c r="H8" s="27">
        <v>8</v>
      </c>
    </row>
    <row r="9" spans="1:8" ht="15">
      <c r="A9" s="13"/>
      <c r="B9" s="14" t="s">
        <v>28</v>
      </c>
      <c r="C9" s="15"/>
      <c r="D9" s="15"/>
      <c r="E9" s="15"/>
      <c r="F9" s="15"/>
      <c r="G9" s="15"/>
      <c r="H9" s="15"/>
    </row>
    <row r="10" spans="1:8" ht="15">
      <c r="A10" s="16">
        <v>10000000</v>
      </c>
      <c r="B10" s="17" t="s">
        <v>12</v>
      </c>
      <c r="C10" s="18">
        <f>C11</f>
        <v>23440077.47</v>
      </c>
      <c r="D10" s="18">
        <f>D11</f>
        <v>27127337.15</v>
      </c>
      <c r="E10" s="18">
        <f>D10-C10</f>
        <v>3687259.6799999997</v>
      </c>
      <c r="F10" s="18"/>
      <c r="G10" s="18"/>
      <c r="H10" s="18"/>
    </row>
    <row r="11" spans="1:8" ht="28.5" customHeight="1">
      <c r="A11" s="16">
        <v>11000000</v>
      </c>
      <c r="B11" s="19" t="s">
        <v>13</v>
      </c>
      <c r="C11" s="18">
        <f>C12+C13</f>
        <v>23440077.47</v>
      </c>
      <c r="D11" s="18">
        <f>D12+D13</f>
        <v>27127337.15</v>
      </c>
      <c r="E11" s="18">
        <f aca="true" t="shared" si="0" ref="E11:E26">D11-C11</f>
        <v>3687259.6799999997</v>
      </c>
      <c r="F11" s="18"/>
      <c r="G11" s="18"/>
      <c r="H11" s="18"/>
    </row>
    <row r="12" spans="1:9" ht="15">
      <c r="A12" s="16">
        <v>11010000</v>
      </c>
      <c r="B12" s="19" t="s">
        <v>23</v>
      </c>
      <c r="C12" s="18">
        <v>23439611.47</v>
      </c>
      <c r="D12" s="18">
        <v>27127100.15</v>
      </c>
      <c r="E12" s="18">
        <f t="shared" si="0"/>
        <v>3687488.6799999997</v>
      </c>
      <c r="F12" s="18"/>
      <c r="G12" s="18"/>
      <c r="H12" s="18"/>
      <c r="I12" s="3"/>
    </row>
    <row r="13" spans="1:9" ht="15">
      <c r="A13" s="16">
        <v>11020000</v>
      </c>
      <c r="B13" s="19" t="s">
        <v>22</v>
      </c>
      <c r="C13" s="18">
        <v>466</v>
      </c>
      <c r="D13" s="18">
        <v>237</v>
      </c>
      <c r="E13" s="18">
        <f t="shared" si="0"/>
        <v>-229</v>
      </c>
      <c r="F13" s="18"/>
      <c r="G13" s="18"/>
      <c r="H13" s="18"/>
      <c r="I13" s="3"/>
    </row>
    <row r="14" spans="1:8" ht="15">
      <c r="A14" s="16">
        <v>20000000</v>
      </c>
      <c r="B14" s="17" t="s">
        <v>14</v>
      </c>
      <c r="C14" s="18">
        <f>C15+C16+C17+C18</f>
        <v>172874.34</v>
      </c>
      <c r="D14" s="18">
        <f>D15+D16+D17+D18</f>
        <v>87993.09</v>
      </c>
      <c r="E14" s="18">
        <f t="shared" si="0"/>
        <v>-84881.25</v>
      </c>
      <c r="F14" s="18">
        <f>F15+F16+F17+F18</f>
        <v>3169690.29</v>
      </c>
      <c r="G14" s="18">
        <f>G15+G16+G17+G18</f>
        <v>2269860.8</v>
      </c>
      <c r="H14" s="18">
        <f>G14-F14</f>
        <v>-899829.4900000002</v>
      </c>
    </row>
    <row r="15" spans="1:8" ht="30">
      <c r="A15" s="16">
        <v>21000000</v>
      </c>
      <c r="B15" s="17" t="s">
        <v>15</v>
      </c>
      <c r="C15" s="18">
        <v>640</v>
      </c>
      <c r="D15" s="18"/>
      <c r="E15" s="18"/>
      <c r="F15" s="18">
        <v>4173</v>
      </c>
      <c r="G15" s="18">
        <v>3755.25</v>
      </c>
      <c r="H15" s="18">
        <f>G15-F15</f>
        <v>-417.75</v>
      </c>
    </row>
    <row r="16" spans="1:8" ht="30" customHeight="1">
      <c r="A16" s="16">
        <v>22000000</v>
      </c>
      <c r="B16" s="17" t="s">
        <v>16</v>
      </c>
      <c r="C16" s="18">
        <v>116350.36</v>
      </c>
      <c r="D16" s="18">
        <v>86579.64</v>
      </c>
      <c r="E16" s="18">
        <f t="shared" si="0"/>
        <v>-29770.72</v>
      </c>
      <c r="F16" s="18"/>
      <c r="G16" s="18"/>
      <c r="H16" s="18"/>
    </row>
    <row r="17" spans="1:8" ht="30" customHeight="1">
      <c r="A17" s="16">
        <v>24000000</v>
      </c>
      <c r="B17" s="17" t="s">
        <v>17</v>
      </c>
      <c r="C17" s="18">
        <v>55883.98</v>
      </c>
      <c r="D17" s="18">
        <v>1413.45</v>
      </c>
      <c r="E17" s="18">
        <f t="shared" si="0"/>
        <v>-54470.530000000006</v>
      </c>
      <c r="F17" s="18">
        <v>135.2</v>
      </c>
      <c r="G17" s="18"/>
      <c r="H17" s="18"/>
    </row>
    <row r="18" spans="1:8" ht="15" customHeight="1">
      <c r="A18" s="16">
        <v>25000000</v>
      </c>
      <c r="B18" s="20" t="s">
        <v>18</v>
      </c>
      <c r="C18" s="18"/>
      <c r="D18" s="18"/>
      <c r="E18" s="18"/>
      <c r="F18" s="18">
        <v>3165382.09</v>
      </c>
      <c r="G18" s="18">
        <v>2266105.55</v>
      </c>
      <c r="H18" s="18">
        <f aca="true" t="shared" si="1" ref="H18:H26">G18-F18</f>
        <v>-899276.54</v>
      </c>
    </row>
    <row r="19" spans="1:10" ht="15">
      <c r="A19" s="16"/>
      <c r="B19" s="21" t="s">
        <v>19</v>
      </c>
      <c r="C19" s="22">
        <f>SUM(C10+C14)</f>
        <v>23612951.81</v>
      </c>
      <c r="D19" s="22">
        <f>SUM(D10+D14)</f>
        <v>27215330.24</v>
      </c>
      <c r="E19" s="22">
        <f t="shared" si="0"/>
        <v>3602378.4299999997</v>
      </c>
      <c r="F19" s="22">
        <f>SUM(F10+F14)</f>
        <v>3169690.29</v>
      </c>
      <c r="G19" s="22">
        <f>SUM(G10+G14)</f>
        <v>2269860.8</v>
      </c>
      <c r="H19" s="22">
        <f t="shared" si="1"/>
        <v>-899829.4900000002</v>
      </c>
      <c r="J19" s="3"/>
    </row>
    <row r="20" spans="1:8" ht="15">
      <c r="A20" s="16">
        <v>40000000</v>
      </c>
      <c r="B20" s="20" t="s">
        <v>10</v>
      </c>
      <c r="C20" s="18">
        <f>C21</f>
        <v>221606765.62</v>
      </c>
      <c r="D20" s="18">
        <f>D21</f>
        <v>191250604.88</v>
      </c>
      <c r="E20" s="18">
        <f t="shared" si="0"/>
        <v>-30356160.74000001</v>
      </c>
      <c r="F20" s="18">
        <f>F21</f>
        <v>6726832.47</v>
      </c>
      <c r="G20" s="18">
        <f>G21</f>
        <v>3033042.55</v>
      </c>
      <c r="H20" s="18">
        <f t="shared" si="1"/>
        <v>-3693789.92</v>
      </c>
    </row>
    <row r="21" spans="1:8" ht="15">
      <c r="A21" s="16">
        <v>41000000</v>
      </c>
      <c r="B21" s="20" t="s">
        <v>20</v>
      </c>
      <c r="C21" s="18">
        <f>C22+C23+C24+C25</f>
        <v>221606765.62</v>
      </c>
      <c r="D21" s="18">
        <f>D22+D23+D24+D25</f>
        <v>191250604.88</v>
      </c>
      <c r="E21" s="18">
        <f t="shared" si="0"/>
        <v>-30356160.74000001</v>
      </c>
      <c r="F21" s="18">
        <f>F22+F23+F24+F25</f>
        <v>6726832.47</v>
      </c>
      <c r="G21" s="18">
        <f>G22+G23+G24+G25</f>
        <v>3033042.55</v>
      </c>
      <c r="H21" s="18">
        <f t="shared" si="1"/>
        <v>-3693789.92</v>
      </c>
    </row>
    <row r="22" spans="1:8" ht="30">
      <c r="A22" s="16">
        <v>41020000</v>
      </c>
      <c r="B22" s="17" t="s">
        <v>44</v>
      </c>
      <c r="C22" s="18">
        <v>10634081.26</v>
      </c>
      <c r="D22" s="18">
        <v>2815500</v>
      </c>
      <c r="E22" s="18">
        <f t="shared" si="0"/>
        <v>-7818581.26</v>
      </c>
      <c r="F22" s="18"/>
      <c r="G22" s="18"/>
      <c r="H22" s="18"/>
    </row>
    <row r="23" spans="1:10" ht="30">
      <c r="A23" s="16">
        <v>41030000</v>
      </c>
      <c r="B23" s="17" t="s">
        <v>45</v>
      </c>
      <c r="C23" s="18">
        <v>210972684.36</v>
      </c>
      <c r="D23" s="18">
        <v>39296200</v>
      </c>
      <c r="E23" s="18">
        <f t="shared" si="0"/>
        <v>-171676484.36</v>
      </c>
      <c r="F23" s="18">
        <v>6726832.47</v>
      </c>
      <c r="G23" s="18"/>
      <c r="H23" s="18"/>
      <c r="J23" s="3"/>
    </row>
    <row r="24" spans="1:8" ht="30">
      <c r="A24" s="16">
        <v>41040000</v>
      </c>
      <c r="B24" s="17" t="s">
        <v>46</v>
      </c>
      <c r="C24" s="18"/>
      <c r="D24" s="18">
        <v>6280700</v>
      </c>
      <c r="E24" s="18">
        <f t="shared" si="0"/>
        <v>6280700</v>
      </c>
      <c r="F24" s="18"/>
      <c r="G24" s="18"/>
      <c r="H24" s="18"/>
    </row>
    <row r="25" spans="1:8" ht="30">
      <c r="A25" s="16">
        <v>41050000</v>
      </c>
      <c r="B25" s="17" t="s">
        <v>47</v>
      </c>
      <c r="C25" s="18"/>
      <c r="D25" s="18">
        <v>142858204.88</v>
      </c>
      <c r="E25" s="18">
        <f t="shared" si="0"/>
        <v>142858204.88</v>
      </c>
      <c r="F25" s="18"/>
      <c r="G25" s="18">
        <v>3033042.55</v>
      </c>
      <c r="H25" s="18">
        <f t="shared" si="1"/>
        <v>3033042.55</v>
      </c>
    </row>
    <row r="26" spans="1:11" ht="15" customHeight="1">
      <c r="A26" s="23"/>
      <c r="B26" s="24" t="s">
        <v>21</v>
      </c>
      <c r="C26" s="25">
        <f>SUM(C19+C20)</f>
        <v>245219717.43</v>
      </c>
      <c r="D26" s="25">
        <f>SUM(D19+D20)</f>
        <v>218465935.12</v>
      </c>
      <c r="E26" s="22">
        <f t="shared" si="0"/>
        <v>-26753782.310000002</v>
      </c>
      <c r="F26" s="25">
        <f>SUM(F19+F20)</f>
        <v>9896522.76</v>
      </c>
      <c r="G26" s="25">
        <f>SUM(G19+G20)</f>
        <v>5302903.35</v>
      </c>
      <c r="H26" s="22">
        <f t="shared" si="1"/>
        <v>-4593619.41</v>
      </c>
      <c r="J26" s="3"/>
      <c r="K26" s="3"/>
    </row>
    <row r="27" spans="1:8" ht="15">
      <c r="A27" s="23"/>
      <c r="B27" s="28" t="s">
        <v>29</v>
      </c>
      <c r="C27" s="29"/>
      <c r="D27" s="29"/>
      <c r="E27" s="29"/>
      <c r="F27" s="29"/>
      <c r="G27" s="29"/>
      <c r="H27" s="29"/>
    </row>
    <row r="28" spans="1:8" ht="15">
      <c r="A28" s="30" t="s">
        <v>34</v>
      </c>
      <c r="B28" s="31" t="s">
        <v>4</v>
      </c>
      <c r="C28" s="18">
        <v>2054243.64</v>
      </c>
      <c r="D28" s="18">
        <v>2483213.96</v>
      </c>
      <c r="E28" s="18">
        <f>D28-C28</f>
        <v>428970.32000000007</v>
      </c>
      <c r="F28" s="18">
        <v>57400</v>
      </c>
      <c r="G28" s="18"/>
      <c r="H28" s="18">
        <f aca="true" t="shared" si="2" ref="H28:H48">G28-F28</f>
        <v>-57400</v>
      </c>
    </row>
    <row r="29" spans="1:8" ht="15">
      <c r="A29" s="30" t="s">
        <v>35</v>
      </c>
      <c r="B29" s="31" t="s">
        <v>5</v>
      </c>
      <c r="C29" s="18">
        <v>43630879.61</v>
      </c>
      <c r="D29" s="18">
        <v>46496195.02</v>
      </c>
      <c r="E29" s="18">
        <f aca="true" t="shared" si="3" ref="E29:E48">D29-C29</f>
        <v>2865315.410000004</v>
      </c>
      <c r="F29" s="18">
        <v>3970931.83</v>
      </c>
      <c r="G29" s="18">
        <v>4585415.9</v>
      </c>
      <c r="H29" s="18">
        <f t="shared" si="2"/>
        <v>614484.0700000003</v>
      </c>
    </row>
    <row r="30" spans="1:8" ht="15">
      <c r="A30" s="30" t="s">
        <v>36</v>
      </c>
      <c r="B30" s="31" t="s">
        <v>32</v>
      </c>
      <c r="C30" s="18">
        <v>15784399.88</v>
      </c>
      <c r="D30" s="18">
        <v>6426514.52</v>
      </c>
      <c r="E30" s="18">
        <f t="shared" si="3"/>
        <v>-9357885.360000001</v>
      </c>
      <c r="F30" s="18">
        <v>2143069.25</v>
      </c>
      <c r="G30" s="18">
        <v>56574</v>
      </c>
      <c r="H30" s="18">
        <f t="shared" si="2"/>
        <v>-2086495.25</v>
      </c>
    </row>
    <row r="31" spans="1:8" ht="16.5" customHeight="1">
      <c r="A31" s="30" t="s">
        <v>37</v>
      </c>
      <c r="B31" s="17" t="s">
        <v>6</v>
      </c>
      <c r="C31" s="18">
        <v>168815081.1</v>
      </c>
      <c r="D31" s="18">
        <v>137853078.21</v>
      </c>
      <c r="E31" s="18">
        <f t="shared" si="3"/>
        <v>-30962002.889999986</v>
      </c>
      <c r="F31" s="18">
        <v>461907.09</v>
      </c>
      <c r="G31" s="18">
        <v>360395.32</v>
      </c>
      <c r="H31" s="18">
        <f t="shared" si="2"/>
        <v>-101511.77000000002</v>
      </c>
    </row>
    <row r="32" spans="1:8" ht="15">
      <c r="A32" s="16">
        <v>4000</v>
      </c>
      <c r="B32" s="31" t="s">
        <v>7</v>
      </c>
      <c r="C32" s="18">
        <v>9351183.62</v>
      </c>
      <c r="D32" s="18">
        <v>7087416.95</v>
      </c>
      <c r="E32" s="18">
        <f t="shared" si="3"/>
        <v>-2263766.669999999</v>
      </c>
      <c r="F32" s="18">
        <v>616126.12</v>
      </c>
      <c r="G32" s="18">
        <v>759404.08</v>
      </c>
      <c r="H32" s="18">
        <f t="shared" si="2"/>
        <v>143277.95999999996</v>
      </c>
    </row>
    <row r="33" spans="1:8" ht="15">
      <c r="A33" s="16">
        <v>5000</v>
      </c>
      <c r="B33" s="31" t="s">
        <v>9</v>
      </c>
      <c r="C33" s="18">
        <v>840975.54</v>
      </c>
      <c r="D33" s="18">
        <v>630362</v>
      </c>
      <c r="E33" s="18">
        <f t="shared" si="3"/>
        <v>-210613.54000000004</v>
      </c>
      <c r="F33" s="18"/>
      <c r="G33" s="7"/>
      <c r="H33" s="18">
        <f t="shared" si="2"/>
        <v>0</v>
      </c>
    </row>
    <row r="34" spans="1:8" ht="15">
      <c r="A34" s="16">
        <v>6000</v>
      </c>
      <c r="B34" s="31" t="s">
        <v>48</v>
      </c>
      <c r="C34" s="7"/>
      <c r="D34" s="18"/>
      <c r="E34" s="18"/>
      <c r="F34" s="18">
        <v>1267631.52</v>
      </c>
      <c r="G34" s="7"/>
      <c r="H34" s="18">
        <f t="shared" si="2"/>
        <v>-1267631.52</v>
      </c>
    </row>
    <row r="35" spans="1:8" ht="15">
      <c r="A35" s="16">
        <v>7000</v>
      </c>
      <c r="B35" s="31" t="s">
        <v>41</v>
      </c>
      <c r="C35" s="7">
        <f>24390+138299.56</f>
        <v>162689.56</v>
      </c>
      <c r="D35" s="7">
        <v>303188</v>
      </c>
      <c r="E35" s="7"/>
      <c r="F35" s="7">
        <v>14990</v>
      </c>
      <c r="G35" s="7">
        <v>1757886.8</v>
      </c>
      <c r="H35" s="7">
        <f t="shared" si="2"/>
        <v>1742896.8</v>
      </c>
    </row>
    <row r="36" spans="1:8" ht="13.5" customHeight="1" hidden="1">
      <c r="A36" s="30" t="s">
        <v>38</v>
      </c>
      <c r="B36" s="17" t="s">
        <v>8</v>
      </c>
      <c r="C36" s="7"/>
      <c r="D36" s="7"/>
      <c r="E36" s="7">
        <f>D36-C36</f>
        <v>0</v>
      </c>
      <c r="F36" s="33"/>
      <c r="G36" s="7"/>
      <c r="H36" s="7">
        <f t="shared" si="2"/>
        <v>0</v>
      </c>
    </row>
    <row r="37" spans="1:8" ht="15">
      <c r="A37" s="16">
        <v>8000</v>
      </c>
      <c r="B37" s="17" t="s">
        <v>40</v>
      </c>
      <c r="C37" s="7">
        <v>7726480.84</v>
      </c>
      <c r="D37" s="7">
        <v>103865</v>
      </c>
      <c r="E37" s="7">
        <f t="shared" si="3"/>
        <v>-7622615.84</v>
      </c>
      <c r="F37" s="7">
        <v>5025090.26</v>
      </c>
      <c r="G37" s="7"/>
      <c r="H37" s="7">
        <f t="shared" si="2"/>
        <v>-5025090.26</v>
      </c>
    </row>
    <row r="38" spans="1:8" ht="13.5" customHeight="1">
      <c r="A38" s="16">
        <v>9000</v>
      </c>
      <c r="B38" s="17" t="s">
        <v>49</v>
      </c>
      <c r="C38" s="7"/>
      <c r="D38" s="7">
        <f>505823.1+9509298.35+1648000+3033156.32</f>
        <v>14696277.77</v>
      </c>
      <c r="E38" s="7"/>
      <c r="F38" s="7"/>
      <c r="G38" s="7">
        <v>927882.58</v>
      </c>
      <c r="H38" s="7">
        <f t="shared" si="2"/>
        <v>927882.58</v>
      </c>
    </row>
    <row r="39" spans="1:10" ht="60" customHeight="1">
      <c r="A39" s="16">
        <v>8820</v>
      </c>
      <c r="B39" s="17" t="s">
        <v>50</v>
      </c>
      <c r="C39" s="7"/>
      <c r="D39" s="7"/>
      <c r="E39" s="7"/>
      <c r="F39" s="7"/>
      <c r="G39" s="7">
        <v>-1809</v>
      </c>
      <c r="H39" s="7"/>
      <c r="J39" s="3"/>
    </row>
    <row r="40" spans="1:8" ht="34.5" customHeight="1">
      <c r="A40" s="16">
        <v>8830</v>
      </c>
      <c r="B40" s="17" t="s">
        <v>42</v>
      </c>
      <c r="C40" s="7"/>
      <c r="D40" s="38"/>
      <c r="E40" s="7"/>
      <c r="F40" s="7"/>
      <c r="G40" s="7">
        <v>-26211</v>
      </c>
      <c r="H40" s="7">
        <f t="shared" si="2"/>
        <v>-26211</v>
      </c>
    </row>
    <row r="41" spans="1:8" ht="45.75" customHeight="1">
      <c r="A41" s="1">
        <v>8840</v>
      </c>
      <c r="B41" s="4" t="s">
        <v>43</v>
      </c>
      <c r="C41" s="7"/>
      <c r="D41" s="37"/>
      <c r="E41" s="7">
        <f t="shared" si="3"/>
        <v>0</v>
      </c>
      <c r="F41" s="7">
        <v>-363.74</v>
      </c>
      <c r="G41" s="37"/>
      <c r="H41" s="7">
        <f t="shared" si="2"/>
        <v>363.74</v>
      </c>
    </row>
    <row r="42" spans="1:10" ht="15">
      <c r="A42" s="32"/>
      <c r="B42" s="24" t="s">
        <v>11</v>
      </c>
      <c r="C42" s="34">
        <f>SUM(C28:C41)</f>
        <v>248365933.79</v>
      </c>
      <c r="D42" s="34">
        <f>SUM(D28:D41)</f>
        <v>216080111.43</v>
      </c>
      <c r="E42" s="34">
        <f t="shared" si="3"/>
        <v>-32285822.359999985</v>
      </c>
      <c r="F42" s="34">
        <f>SUM(F28:F41)</f>
        <v>13556782.33</v>
      </c>
      <c r="G42" s="34">
        <f>SUM(G28:G41)</f>
        <v>8419538.68</v>
      </c>
      <c r="H42" s="34">
        <f t="shared" si="2"/>
        <v>-5137243.65</v>
      </c>
      <c r="I42" s="3"/>
      <c r="J42" s="3"/>
    </row>
    <row r="43" spans="1:8" ht="15">
      <c r="A43" s="23"/>
      <c r="B43" s="28" t="s">
        <v>30</v>
      </c>
      <c r="C43" s="36"/>
      <c r="D43" s="36"/>
      <c r="E43" s="36"/>
      <c r="F43" s="36"/>
      <c r="G43" s="36"/>
      <c r="H43" s="36"/>
    </row>
    <row r="44" spans="1:8" ht="15.75" customHeight="1">
      <c r="A44" s="16">
        <v>200000</v>
      </c>
      <c r="B44" s="31" t="s">
        <v>24</v>
      </c>
      <c r="C44" s="8">
        <v>3146216.36</v>
      </c>
      <c r="D44" s="8">
        <v>-2385823.69</v>
      </c>
      <c r="E44" s="7">
        <f t="shared" si="3"/>
        <v>-5532040.05</v>
      </c>
      <c r="F44" s="8">
        <v>3660259.57</v>
      </c>
      <c r="G44" s="8">
        <v>3116635.33</v>
      </c>
      <c r="H44" s="7">
        <f t="shared" si="2"/>
        <v>-543624.2399999998</v>
      </c>
    </row>
    <row r="45" spans="1:10" ht="27.75" customHeight="1">
      <c r="A45" s="16">
        <v>205000</v>
      </c>
      <c r="B45" s="17" t="s">
        <v>33</v>
      </c>
      <c r="C45" s="35">
        <v>0</v>
      </c>
      <c r="D45" s="35">
        <v>0</v>
      </c>
      <c r="E45" s="7">
        <f t="shared" si="3"/>
        <v>0</v>
      </c>
      <c r="F45" s="35">
        <v>76058.88</v>
      </c>
      <c r="G45" s="35">
        <v>9928.06</v>
      </c>
      <c r="H45" s="7">
        <f t="shared" si="2"/>
        <v>-66130.82</v>
      </c>
      <c r="J45" s="3"/>
    </row>
    <row r="46" spans="1:8" ht="28.5" customHeight="1">
      <c r="A46" s="16">
        <v>208000</v>
      </c>
      <c r="B46" s="17" t="s">
        <v>25</v>
      </c>
      <c r="C46" s="8">
        <v>3146216.36</v>
      </c>
      <c r="D46" s="8">
        <v>-2385823.69</v>
      </c>
      <c r="E46" s="7">
        <f>D46-C46</f>
        <v>-5532040.05</v>
      </c>
      <c r="F46" s="8">
        <v>3584200.69</v>
      </c>
      <c r="G46" s="8">
        <v>3106707.27</v>
      </c>
      <c r="H46" s="7">
        <f>G46-F46</f>
        <v>-477493.4199999999</v>
      </c>
    </row>
    <row r="47" spans="1:8" ht="15.75" customHeight="1">
      <c r="A47" s="16">
        <v>600000</v>
      </c>
      <c r="B47" s="31" t="s">
        <v>26</v>
      </c>
      <c r="C47" s="8">
        <v>3146216.36</v>
      </c>
      <c r="D47" s="8">
        <v>-2385823.69</v>
      </c>
      <c r="E47" s="7">
        <f t="shared" si="3"/>
        <v>-5532040.05</v>
      </c>
      <c r="F47" s="8">
        <v>3660259.57</v>
      </c>
      <c r="G47" s="8">
        <v>3116635.33</v>
      </c>
      <c r="H47" s="7">
        <f t="shared" si="2"/>
        <v>-543624.2399999998</v>
      </c>
    </row>
    <row r="48" spans="1:8" ht="15.75" customHeight="1">
      <c r="A48" s="16">
        <v>602000</v>
      </c>
      <c r="B48" s="31" t="s">
        <v>27</v>
      </c>
      <c r="C48" s="8">
        <v>3146216.36</v>
      </c>
      <c r="D48" s="8">
        <v>-2385823.69</v>
      </c>
      <c r="E48" s="7">
        <f t="shared" si="3"/>
        <v>-5532040.05</v>
      </c>
      <c r="F48" s="8">
        <v>3660259.57</v>
      </c>
      <c r="G48" s="8">
        <v>3116635.33</v>
      </c>
      <c r="H48" s="7">
        <f t="shared" si="2"/>
        <v>-543624.2399999998</v>
      </c>
    </row>
    <row r="49" spans="1:8" ht="15.75" customHeight="1" hidden="1">
      <c r="A49" s="9"/>
      <c r="B49" s="10"/>
      <c r="C49" s="8"/>
      <c r="D49" s="8"/>
      <c r="E49" s="7"/>
      <c r="F49" s="8"/>
      <c r="G49" s="8"/>
      <c r="H49" s="7"/>
    </row>
    <row r="50" spans="1:8" ht="15.75" customHeight="1" hidden="1">
      <c r="A50" s="1"/>
      <c r="B50" s="6"/>
      <c r="C50" s="8"/>
      <c r="D50" s="8"/>
      <c r="E50" s="7"/>
      <c r="F50" s="8"/>
      <c r="G50" s="8"/>
      <c r="H50" s="7"/>
    </row>
    <row r="51" spans="1:8" ht="15" hidden="1">
      <c r="A51" s="1"/>
      <c r="B51" s="4"/>
      <c r="C51" s="8"/>
      <c r="D51" s="8"/>
      <c r="E51" s="7"/>
      <c r="F51" s="8"/>
      <c r="G51" s="8"/>
      <c r="H51" s="7"/>
    </row>
    <row r="53" spans="1:8" ht="30.75" customHeight="1">
      <c r="A53" s="2" t="s">
        <v>39</v>
      </c>
      <c r="B53" s="46"/>
      <c r="C53" s="46"/>
      <c r="D53" s="46"/>
      <c r="E53" s="46"/>
      <c r="F53" s="46"/>
      <c r="G53" s="46"/>
      <c r="H53" s="46"/>
    </row>
    <row r="54" spans="3:8" ht="15">
      <c r="C54" s="3"/>
      <c r="D54" s="3"/>
      <c r="E54" s="3"/>
      <c r="F54" s="3"/>
      <c r="G54" s="3"/>
      <c r="H54" s="3"/>
    </row>
    <row r="55" spans="3:6" ht="15">
      <c r="C55" s="11"/>
      <c r="D55" s="12"/>
      <c r="E55" s="12"/>
      <c r="F55" s="11"/>
    </row>
  </sheetData>
  <sheetProtection/>
  <mergeCells count="13">
    <mergeCell ref="B53:H53"/>
    <mergeCell ref="G6:G7"/>
    <mergeCell ref="H6:H7"/>
    <mergeCell ref="A1:H1"/>
    <mergeCell ref="A3:H3"/>
    <mergeCell ref="A5:A7"/>
    <mergeCell ref="B5:B7"/>
    <mergeCell ref="C5:E5"/>
    <mergeCell ref="F5:H5"/>
    <mergeCell ref="C6:C7"/>
    <mergeCell ref="D6:D7"/>
    <mergeCell ref="E6:E7"/>
    <mergeCell ref="F6:F7"/>
  </mergeCells>
  <printOptions/>
  <pageMargins left="0.44" right="0.1968503937007874" top="0.65" bottom="0.3937007874015748" header="0.1968503937007874" footer="0.5118110236220472"/>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Яна</cp:lastModifiedBy>
  <cp:lastPrinted>2019-01-31T07:35:25Z</cp:lastPrinted>
  <dcterms:created xsi:type="dcterms:W3CDTF">2012-03-01T06:56:29Z</dcterms:created>
  <dcterms:modified xsi:type="dcterms:W3CDTF">2019-01-31T09:03:24Z</dcterms:modified>
  <cp:category/>
  <cp:version/>
  <cp:contentType/>
  <cp:contentStatus/>
</cp:coreProperties>
</file>